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ssage\Documents\PKO BP\tab\tabels\tab\not39\"/>
    </mc:Choice>
  </mc:AlternateContent>
  <bookViews>
    <workbookView xWindow="0" yWindow="0" windowWidth="24000" windowHeight="9510"/>
  </bookViews>
  <sheets>
    <sheet name="Arkusz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B20" i="1"/>
  <c r="C15" i="1"/>
  <c r="C13" i="1"/>
  <c r="C11" i="1"/>
  <c r="B11" i="1"/>
  <c r="B8" i="1"/>
  <c r="C6" i="1"/>
  <c r="C4" i="1" s="1"/>
  <c r="B4" i="1"/>
  <c r="C2" i="1"/>
  <c r="B2" i="1"/>
  <c r="B21" i="1" s="1"/>
  <c r="B22" i="1" s="1"/>
  <c r="C21" i="1" l="1"/>
  <c r="C22" i="1" s="1"/>
</calcChain>
</file>

<file path=xl/sharedStrings.xml><?xml version="1.0" encoding="utf-8"?>
<sst xmlns="http://schemas.openxmlformats.org/spreadsheetml/2006/main" count="23" uniqueCount="23">
  <si>
    <t>31.12.2015</t>
  </si>
  <si>
    <t>31.12.2014</t>
  </si>
  <si>
    <t>Accounts payable</t>
  </si>
  <si>
    <t>Deferred income</t>
  </si>
  <si>
    <t>Other liabilities (of which):</t>
  </si>
  <si>
    <t>liabilities arising from funds transferred by BGF for the payments for depositors of SKOK in Wołomin</t>
  </si>
  <si>
    <t>interbank settlements</t>
  </si>
  <si>
    <t>liabilities relating to investment activities and internal operations</t>
  </si>
  <si>
    <t>liabilities due to suppliers</t>
  </si>
  <si>
    <t>liabilities and settlements of securities turnover</t>
  </si>
  <si>
    <t>financial instruments settlements</t>
  </si>
  <si>
    <t>liabilities due to social and legal settlements</t>
  </si>
  <si>
    <t>liabilities arising from foreign currency activities</t>
  </si>
  <si>
    <t>settlement of acquisition of machines, equipment, materials, works and services regarding construction of tangible assets and investing activity</t>
  </si>
  <si>
    <t>liabilities relating to payment cards</t>
  </si>
  <si>
    <t>liabilities due to transactions with financial and non-financial entities</t>
  </si>
  <si>
    <t>liabilities due to insurance companies</t>
  </si>
  <si>
    <t>liabilities from interest temporarily redeemed from the State budget</t>
  </si>
  <si>
    <t>liabilities due to distribution of court fee stamps</t>
  </si>
  <si>
    <t>BH liabilities araising from share subscriptions</t>
  </si>
  <si>
    <t>other*</t>
  </si>
  <si>
    <t>Total</t>
  </si>
  <si>
    <t>of which financial liabilities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</si>
</sst>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color indexed="8"/>
      <name val="PKO Bank Polski"/>
      <family val="2"/>
      <charset val="238"/>
    </font>
    <font>
      <sz val="8"/>
      <color indexed="8"/>
      <name val="PKO Bank Polski"/>
      <family val="2"/>
      <charset val="238"/>
    </font>
    <font>
      <sz val="8"/>
      <name val="PKO Bank Polski"/>
      <family val="2"/>
      <charset val="238"/>
    </font>
    <font>
      <b/>
      <sz val="8"/>
      <color rgb="FFFF0000"/>
      <name val="PKO Bank Polsk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2" fillId="0" borderId="1" xfId="1" applyFont="1" applyBorder="1" applyAlignment="1">
      <alignment horizontal="left" vertical="center" wrapText="1"/>
    </xf>
    <xf numFmtId="0" fontId="3" fillId="0" borderId="2" xfId="2" applyFont="1" applyBorder="1" applyAlignment="1">
      <alignment vertical="center" wrapText="1"/>
    </xf>
    <xf numFmtId="164" fontId="3" fillId="0" borderId="2" xfId="1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 indent="1"/>
    </xf>
    <xf numFmtId="164" fontId="3" fillId="0" borderId="2" xfId="0" applyNumberFormat="1" applyFont="1" applyFill="1" applyBorder="1" applyAlignment="1">
      <alignment horizontal="right" vertical="center" wrapText="1"/>
    </xf>
    <xf numFmtId="0" fontId="3" fillId="0" borderId="2" xfId="2" applyFont="1" applyBorder="1" applyAlignment="1">
      <alignment horizontal="left" vertical="center" wrapText="1" indent="1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center" wrapText="1" indent="1"/>
    </xf>
    <xf numFmtId="0" fontId="3" fillId="0" borderId="3" xfId="2" applyFont="1" applyBorder="1" applyAlignment="1">
      <alignment horizontal="left" vertical="center" wrapText="1" indent="1"/>
    </xf>
    <xf numFmtId="164" fontId="3" fillId="0" borderId="3" xfId="1" applyNumberFormat="1" applyFont="1" applyFill="1" applyBorder="1" applyAlignment="1">
      <alignment horizontal="right" vertical="center" wrapText="1"/>
    </xf>
    <xf numFmtId="0" fontId="5" fillId="0" borderId="4" xfId="2" applyFont="1" applyBorder="1" applyAlignment="1">
      <alignment vertical="center" wrapText="1"/>
    </xf>
    <xf numFmtId="164" fontId="5" fillId="0" borderId="4" xfId="1" applyNumberFormat="1" applyFont="1" applyFill="1" applyBorder="1" applyAlignment="1">
      <alignment horizontal="right" vertical="center" wrapText="1"/>
    </xf>
    <xf numFmtId="0" fontId="4" fillId="0" borderId="5" xfId="2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 wrapText="1"/>
    </xf>
  </cellXfs>
  <cellStyles count="3">
    <cellStyle name="Normalny" xfId="0" builtinId="0"/>
    <cellStyle name="Normalny 2 2_20.Zob wobec klientow" xfId="1"/>
    <cellStyle name="Normalny 2 2_20.Zob wobec klientow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F12" sqref="F12"/>
    </sheetView>
  </sheetViews>
  <sheetFormatPr defaultRowHeight="15"/>
  <cols>
    <col min="1" max="1" width="60.5703125" customWidth="1"/>
  </cols>
  <sheetData>
    <row r="1" spans="1:3" ht="15.75" thickTop="1">
      <c r="A1" s="1"/>
      <c r="B1" s="1" t="s">
        <v>0</v>
      </c>
      <c r="C1" s="1" t="s">
        <v>1</v>
      </c>
    </row>
    <row r="2" spans="1:3">
      <c r="A2" s="2" t="s">
        <v>2</v>
      </c>
      <c r="B2" s="3">
        <f>678420-159-20000+6-37</f>
        <v>658230</v>
      </c>
      <c r="C2" s="3">
        <f>546144-2713-1000+83</f>
        <v>542514</v>
      </c>
    </row>
    <row r="3" spans="1:3">
      <c r="A3" s="2" t="s">
        <v>3</v>
      </c>
      <c r="B3" s="3">
        <v>501124</v>
      </c>
      <c r="C3" s="3">
        <v>400345</v>
      </c>
    </row>
    <row r="4" spans="1:3">
      <c r="A4" s="2" t="s">
        <v>4</v>
      </c>
      <c r="B4" s="3">
        <f>SUM(B5:B20)</f>
        <v>2196816</v>
      </c>
      <c r="C4" s="3">
        <f>SUM(C5:C20)</f>
        <v>2011744</v>
      </c>
    </row>
    <row r="5" spans="1:3" ht="22.5">
      <c r="A5" s="4" t="s">
        <v>5</v>
      </c>
      <c r="B5" s="5">
        <v>0</v>
      </c>
      <c r="C5" s="5">
        <v>356461</v>
      </c>
    </row>
    <row r="6" spans="1:3">
      <c r="A6" s="6" t="s">
        <v>6</v>
      </c>
      <c r="B6" s="3">
        <v>245428</v>
      </c>
      <c r="C6" s="3">
        <f>471078-157760</f>
        <v>313318</v>
      </c>
    </row>
    <row r="7" spans="1:3">
      <c r="A7" s="6" t="s">
        <v>7</v>
      </c>
      <c r="B7" s="3">
        <v>141782</v>
      </c>
      <c r="C7" s="3">
        <v>235231</v>
      </c>
    </row>
    <row r="8" spans="1:3">
      <c r="A8" s="6" t="s">
        <v>8</v>
      </c>
      <c r="B8" s="3">
        <f>242410+151+1729-1729</f>
        <v>242561</v>
      </c>
      <c r="C8" s="3">
        <v>228955</v>
      </c>
    </row>
    <row r="9" spans="1:3">
      <c r="A9" s="6" t="s">
        <v>9</v>
      </c>
      <c r="B9" s="3">
        <v>484925</v>
      </c>
      <c r="C9" s="3">
        <v>228550</v>
      </c>
    </row>
    <row r="10" spans="1:3">
      <c r="A10" s="6" t="s">
        <v>10</v>
      </c>
      <c r="B10" s="3">
        <v>135549</v>
      </c>
      <c r="C10" s="3">
        <v>139971</v>
      </c>
    </row>
    <row r="11" spans="1:3">
      <c r="A11" s="6" t="s">
        <v>11</v>
      </c>
      <c r="B11" s="3">
        <f>103141+5</f>
        <v>103146</v>
      </c>
      <c r="C11" s="3">
        <f>116554+18-18142+15647</f>
        <v>114077</v>
      </c>
    </row>
    <row r="12" spans="1:3">
      <c r="A12" s="6" t="s">
        <v>12</v>
      </c>
      <c r="B12" s="3">
        <v>198571</v>
      </c>
      <c r="C12" s="3">
        <v>88609</v>
      </c>
    </row>
    <row r="13" spans="1:3" ht="22.5">
      <c r="A13" s="6" t="s">
        <v>13</v>
      </c>
      <c r="B13" s="7">
        <v>141868</v>
      </c>
      <c r="C13" s="7">
        <f>77223-1233</f>
        <v>75990</v>
      </c>
    </row>
    <row r="14" spans="1:3">
      <c r="A14" s="6" t="s">
        <v>14</v>
      </c>
      <c r="B14" s="3">
        <v>11517</v>
      </c>
      <c r="C14" s="3">
        <v>33344</v>
      </c>
    </row>
    <row r="15" spans="1:3">
      <c r="A15" s="6" t="s">
        <v>15</v>
      </c>
      <c r="B15" s="3">
        <v>28373</v>
      </c>
      <c r="C15" s="3">
        <f>41787-16160</f>
        <v>25627</v>
      </c>
    </row>
    <row r="16" spans="1:3">
      <c r="A16" s="6" t="s">
        <v>16</v>
      </c>
      <c r="B16" s="3">
        <v>22349</v>
      </c>
      <c r="C16" s="3">
        <v>24529</v>
      </c>
    </row>
    <row r="17" spans="1:3">
      <c r="A17" s="6" t="s">
        <v>17</v>
      </c>
      <c r="B17" s="3">
        <v>18662</v>
      </c>
      <c r="C17" s="3">
        <v>18603</v>
      </c>
    </row>
    <row r="18" spans="1:3">
      <c r="A18" s="6" t="s">
        <v>18</v>
      </c>
      <c r="B18" s="3">
        <v>10989</v>
      </c>
      <c r="C18" s="3">
        <v>10059</v>
      </c>
    </row>
    <row r="19" spans="1:3">
      <c r="A19" s="8" t="s">
        <v>19</v>
      </c>
      <c r="B19" s="5">
        <v>306549</v>
      </c>
      <c r="C19" s="5">
        <v>0</v>
      </c>
    </row>
    <row r="20" spans="1:3">
      <c r="A20" s="9" t="s">
        <v>20</v>
      </c>
      <c r="B20" s="10">
        <f>10817+390443+9960+2+15-214+22-280-306549+331</f>
        <v>104547</v>
      </c>
      <c r="C20" s="10">
        <f>502848+8615+917-356461-2-37349-247+99</f>
        <v>118420</v>
      </c>
    </row>
    <row r="21" spans="1:3">
      <c r="A21" s="11" t="s">
        <v>21</v>
      </c>
      <c r="B21" s="12">
        <f>B2+B3+B4</f>
        <v>3356170</v>
      </c>
      <c r="C21" s="12">
        <f>C2+C3+C4</f>
        <v>2954603</v>
      </c>
    </row>
    <row r="22" spans="1:3">
      <c r="A22" s="13" t="s">
        <v>22</v>
      </c>
      <c r="B22" s="14">
        <f>B21-B3-B11-B20-B19</f>
        <v>2340804</v>
      </c>
      <c r="C22" s="14">
        <f>C21-C3-C11-C20-C19</f>
        <v>2321761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dcterms:created xsi:type="dcterms:W3CDTF">2016-03-22T16:33:21Z</dcterms:created>
  <dcterms:modified xsi:type="dcterms:W3CDTF">2016-03-22T16:36:16Z</dcterms:modified>
</cp:coreProperties>
</file>