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ssage\Documents\PKO BP\tab\tabels\dodatkowe\"/>
    </mc:Choice>
  </mc:AlternateContent>
  <bookViews>
    <workbookView xWindow="0" yWindow="0" windowWidth="19200" windowHeight="1137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6" i="1" s="1"/>
  <c r="C8" i="1"/>
  <c r="B8" i="1"/>
  <c r="D7" i="1"/>
  <c r="C7" i="1"/>
  <c r="C6" i="1" s="1"/>
  <c r="B7" i="1"/>
  <c r="B6" i="1"/>
  <c r="D5" i="1"/>
  <c r="C5" i="1"/>
  <c r="B5" i="1"/>
  <c r="D4" i="1"/>
  <c r="D3" i="1" s="1"/>
  <c r="C4" i="1"/>
  <c r="B4" i="1"/>
  <c r="B3" i="1" s="1"/>
  <c r="B9" i="1" s="1"/>
  <c r="C3" i="1"/>
  <c r="D9" i="1" l="1"/>
  <c r="C9" i="1"/>
</calcChain>
</file>

<file path=xl/sharedStrings.xml><?xml version="1.0" encoding="utf-8"?>
<sst xmlns="http://schemas.openxmlformats.org/spreadsheetml/2006/main" count="12" uniqueCount="10">
  <si>
    <t>Loans and advances to customers valuated in the group method (IBNR)</t>
  </si>
  <si>
    <t>31.12.2015</t>
  </si>
  <si>
    <t>PLN</t>
  </si>
  <si>
    <t>CHF</t>
  </si>
  <si>
    <t>Other currencies</t>
  </si>
  <si>
    <t xml:space="preserve">Gross loans and advances to customers </t>
  </si>
  <si>
    <t xml:space="preserve">     expired</t>
  </si>
  <si>
    <t xml:space="preserve">     not expired</t>
  </si>
  <si>
    <t>Impairment on exposures valuated using the group method(IBNR)</t>
  </si>
  <si>
    <t xml:space="preserve">Net loans and advances to customers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</si>
</sst>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yr"/>
      <charset val="204"/>
    </font>
    <font>
      <b/>
      <sz val="8"/>
      <name val="PKO Bank Polski"/>
      <family val="2"/>
      <charset val="238"/>
    </font>
    <font>
      <sz val="10"/>
      <name val="Arial"/>
      <family val="2"/>
      <charset val="238"/>
    </font>
    <font>
      <sz val="8"/>
      <name val="PKO Bank Polski"/>
      <family val="2"/>
      <charset val="238"/>
    </font>
    <font>
      <b/>
      <sz val="8"/>
      <color indexed="8"/>
      <name val="PKO Bank Polski"/>
      <family val="2"/>
      <charset val="238"/>
    </font>
    <font>
      <sz val="8"/>
      <color theme="1"/>
      <name val="PKO Bank Polski"/>
      <family val="2"/>
      <charset val="238"/>
    </font>
    <font>
      <sz val="8"/>
      <color indexed="8"/>
      <name val="PKO Bank Polski"/>
      <family val="2"/>
      <charset val="238"/>
    </font>
    <font>
      <b/>
      <sz val="8"/>
      <color rgb="FFFF0000"/>
      <name val="PKO Bank Polski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13">
    <xf numFmtId="0" fontId="0" fillId="0" borderId="0" xfId="0"/>
    <xf numFmtId="0" fontId="3" fillId="0" borderId="1" xfId="1" applyFont="1" applyBorder="1" applyAlignment="1">
      <alignment vertical="center" wrapText="1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5" fillId="0" borderId="5" xfId="2" applyFont="1" applyBorder="1" applyAlignment="1">
      <alignment vertical="center" wrapText="1"/>
    </xf>
    <xf numFmtId="4" fontId="6" fillId="0" borderId="6" xfId="2" applyNumberFormat="1" applyFont="1" applyBorder="1" applyAlignment="1">
      <alignment vertical="center" wrapText="1"/>
    </xf>
    <xf numFmtId="0" fontId="6" fillId="0" borderId="6" xfId="2" applyFont="1" applyBorder="1" applyAlignment="1">
      <alignment vertical="center" wrapText="1"/>
    </xf>
    <xf numFmtId="0" fontId="7" fillId="0" borderId="6" xfId="3" applyFont="1" applyBorder="1" applyAlignment="1">
      <alignment vertical="center" wrapText="1"/>
    </xf>
    <xf numFmtId="164" fontId="8" fillId="0" borderId="7" xfId="2" applyNumberFormat="1" applyFont="1" applyFill="1" applyBorder="1" applyAlignment="1">
      <alignment horizontal="right" vertical="center" wrapText="1"/>
    </xf>
    <xf numFmtId="0" fontId="7" fillId="0" borderId="6" xfId="3" quotePrefix="1" applyFont="1" applyBorder="1" applyAlignment="1">
      <alignment vertical="center" wrapText="1"/>
    </xf>
    <xf numFmtId="0" fontId="9" fillId="0" borderId="6" xfId="3" applyFont="1" applyBorder="1" applyAlignment="1">
      <alignment vertical="center" wrapText="1"/>
    </xf>
    <xf numFmtId="164" fontId="9" fillId="0" borderId="8" xfId="2" applyNumberFormat="1" applyFont="1" applyFill="1" applyBorder="1" applyAlignment="1">
      <alignment horizontal="right" vertical="center" wrapText="1"/>
    </xf>
  </cellXfs>
  <cellStyles count="4">
    <cellStyle name="Normalny" xfId="0" builtinId="0"/>
    <cellStyle name="Normalny 105" xfId="2"/>
    <cellStyle name="Normalny 145 2" xfId="3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G10" sqref="G10"/>
    </sheetView>
  </sheetViews>
  <sheetFormatPr defaultRowHeight="15"/>
  <cols>
    <col min="1" max="1" width="58.28515625" bestFit="1" customWidth="1"/>
    <col min="2" max="2" width="10.42578125" bestFit="1" customWidth="1"/>
    <col min="3" max="4" width="9.5703125" bestFit="1" customWidth="1"/>
  </cols>
  <sheetData>
    <row r="1" spans="1:4" ht="15.75" thickTop="1">
      <c r="A1" s="1" t="s">
        <v>0</v>
      </c>
      <c r="B1" s="2" t="s">
        <v>1</v>
      </c>
      <c r="C1" s="3"/>
      <c r="D1" s="4"/>
    </row>
    <row r="2" spans="1:4" ht="22.5">
      <c r="A2" s="5"/>
      <c r="B2" s="6" t="s">
        <v>2</v>
      </c>
      <c r="C2" s="7" t="s">
        <v>3</v>
      </c>
      <c r="D2" s="7" t="s">
        <v>4</v>
      </c>
    </row>
    <row r="3" spans="1:4">
      <c r="A3" s="8" t="s">
        <v>5</v>
      </c>
      <c r="B3" s="9">
        <f>B4+B5</f>
        <v>137032884</v>
      </c>
      <c r="C3" s="9">
        <f t="shared" ref="C3:D3" si="0">C4+C5</f>
        <v>30687496</v>
      </c>
      <c r="D3" s="9">
        <f t="shared" si="0"/>
        <v>14360233</v>
      </c>
    </row>
    <row r="4" spans="1:4">
      <c r="A4" s="10" t="s">
        <v>6</v>
      </c>
      <c r="B4" s="9">
        <f>1461499+1413+649-2+392811</f>
        <v>1856370</v>
      </c>
      <c r="C4" s="9">
        <f>611171+108581</f>
        <v>719752</v>
      </c>
      <c r="D4" s="9">
        <f>57275+16852</f>
        <v>74127</v>
      </c>
    </row>
    <row r="5" spans="1:4">
      <c r="A5" s="10" t="s">
        <v>7</v>
      </c>
      <c r="B5" s="9">
        <f>126676186-228837+9087942+34015+16089+16709+7040-39782-33-4-392811</f>
        <v>135176514</v>
      </c>
      <c r="C5" s="9">
        <f>30089252-12927-108581</f>
        <v>29967744</v>
      </c>
      <c r="D5" s="9">
        <f>14173213+128191+1341+213-16852</f>
        <v>14286106</v>
      </c>
    </row>
    <row r="6" spans="1:4">
      <c r="A6" s="8" t="s">
        <v>8</v>
      </c>
      <c r="B6" s="9">
        <f>B7+B8</f>
        <v>-403833</v>
      </c>
      <c r="C6" s="9">
        <f t="shared" ref="C6:D6" si="1">C7+C8</f>
        <v>-103266</v>
      </c>
      <c r="D6" s="9">
        <f t="shared" si="1"/>
        <v>-39614</v>
      </c>
    </row>
    <row r="7" spans="1:4">
      <c r="A7" s="10" t="s">
        <v>6</v>
      </c>
      <c r="B7" s="9">
        <f>-142363-3806</f>
        <v>-146169</v>
      </c>
      <c r="C7" s="9">
        <f>-47026-2809</f>
        <v>-49835</v>
      </c>
      <c r="D7" s="9">
        <f>-4378-444</f>
        <v>-4822</v>
      </c>
    </row>
    <row r="8" spans="1:4">
      <c r="A8" s="10" t="s">
        <v>7</v>
      </c>
      <c r="B8" s="9">
        <f>-255408-56-6008+2+3806</f>
        <v>-257664</v>
      </c>
      <c r="C8" s="9">
        <f>-56240+2809</f>
        <v>-53431</v>
      </c>
      <c r="D8" s="9">
        <f>-33582-4-1650+444</f>
        <v>-34792</v>
      </c>
    </row>
    <row r="9" spans="1:4">
      <c r="A9" s="11" t="s">
        <v>9</v>
      </c>
      <c r="B9" s="12">
        <f>B3+B6</f>
        <v>136629051</v>
      </c>
      <c r="C9" s="12">
        <f t="shared" ref="C9:D9" si="2">C3+C6</f>
        <v>30584230</v>
      </c>
      <c r="D9" s="12">
        <f t="shared" si="2"/>
        <v>14320619</v>
      </c>
    </row>
  </sheetData>
  <mergeCells count="2">
    <mergeCell ref="A1:A2"/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Monika</cp:lastModifiedBy>
  <dcterms:created xsi:type="dcterms:W3CDTF">2016-04-25T08:14:42Z</dcterms:created>
  <dcterms:modified xsi:type="dcterms:W3CDTF">2016-04-25T08:15:07Z</dcterms:modified>
</cp:coreProperties>
</file>